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21_NA Caballines\Manuscript June 19 2025\Manuscript June 19 2025\Supplementary Materials\Edited\"/>
    </mc:Choice>
  </mc:AlternateContent>
  <xr:revisionPtr revIDLastSave="0" documentId="8_{B47BC412-9407-4CE3-AF9C-047E1DE36BB0}" xr6:coauthVersionLast="47" xr6:coauthVersionMax="47" xr10:uidLastSave="{00000000-0000-0000-0000-000000000000}"/>
  <bookViews>
    <workbookView xWindow="-110" yWindow="-110" windowWidth="19420" windowHeight="10300" tabRatio="305" xr2:uid="{00000000-000D-0000-FFFF-FFFF00000000}"/>
  </bookViews>
  <sheets>
    <sheet name="Feuil1" sheetId="1" r:id="rId1"/>
  </sheets>
  <definedNames>
    <definedName name="_xlnm.Print_Area" localSheetId="0">Feuil1!$B$1:$Q$37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21" i="1" l="1"/>
  <c r="H21" i="1"/>
  <c r="G21" i="1" l="1"/>
  <c r="A22" i="1" l="1"/>
  <c r="A23" i="1"/>
  <c r="A24" i="1"/>
  <c r="A25" i="1"/>
  <c r="D25" i="1" s="1"/>
  <c r="A26" i="1"/>
  <c r="A27" i="1"/>
  <c r="C27" i="1" s="1"/>
  <c r="A28" i="1"/>
  <c r="A29" i="1"/>
  <c r="A30" i="1"/>
  <c r="A31" i="1"/>
  <c r="D31" i="1" s="1"/>
  <c r="A32" i="1"/>
  <c r="A33" i="1"/>
  <c r="A34" i="1"/>
  <c r="H34" i="1" s="1"/>
  <c r="A35" i="1"/>
  <c r="H35" i="1" s="1"/>
  <c r="A36" i="1"/>
  <c r="H36" i="1" s="1"/>
  <c r="A37" i="1"/>
  <c r="D27" i="1"/>
  <c r="C21" i="1"/>
  <c r="D21" i="1"/>
  <c r="E21" i="1"/>
  <c r="D37" i="1" l="1"/>
  <c r="H37" i="1"/>
  <c r="H33" i="1"/>
  <c r="F33" i="1"/>
  <c r="E33" i="1"/>
  <c r="H27" i="1"/>
  <c r="F27" i="1"/>
  <c r="E27" i="1"/>
  <c r="G27" i="1"/>
  <c r="H32" i="1"/>
  <c r="F32" i="1"/>
  <c r="E32" i="1"/>
  <c r="H26" i="1"/>
  <c r="F26" i="1"/>
  <c r="C26" i="1"/>
  <c r="E26" i="1"/>
  <c r="G26" i="1"/>
  <c r="F25" i="1"/>
  <c r="H25" i="1"/>
  <c r="G25" i="1"/>
  <c r="C25" i="1"/>
  <c r="E25" i="1"/>
  <c r="F30" i="1"/>
  <c r="H30" i="1"/>
  <c r="E30" i="1"/>
  <c r="D24" i="1"/>
  <c r="F24" i="1"/>
  <c r="H24" i="1"/>
  <c r="E24" i="1"/>
  <c r="G24" i="1"/>
  <c r="F31" i="1"/>
  <c r="H31" i="1"/>
  <c r="E31" i="1"/>
  <c r="H29" i="1"/>
  <c r="F29" i="1"/>
  <c r="E29" i="1"/>
  <c r="G29" i="1"/>
  <c r="H23" i="1"/>
  <c r="F23" i="1"/>
  <c r="E23" i="1"/>
  <c r="F37" i="1"/>
  <c r="E37" i="1"/>
  <c r="F36" i="1"/>
  <c r="E36" i="1"/>
  <c r="F35" i="1"/>
  <c r="E35" i="1"/>
  <c r="F34" i="1"/>
  <c r="E34" i="1"/>
  <c r="H28" i="1"/>
  <c r="F28" i="1"/>
  <c r="E28" i="1"/>
  <c r="G28" i="1"/>
  <c r="H22" i="1"/>
  <c r="F22" i="1"/>
  <c r="E22" i="1"/>
  <c r="C34" i="1"/>
  <c r="C28" i="1"/>
  <c r="D22" i="1"/>
  <c r="D28" i="1"/>
  <c r="D23" i="1"/>
  <c r="C24" i="1"/>
  <c r="C22" i="1"/>
  <c r="D30" i="1"/>
  <c r="C30" i="1"/>
  <c r="D29" i="1"/>
  <c r="D36" i="1"/>
  <c r="C29" i="1"/>
  <c r="D35" i="1"/>
  <c r="D33" i="1"/>
  <c r="D32" i="1"/>
  <c r="C31" i="1"/>
  <c r="D26" i="1"/>
  <c r="C23" i="1"/>
  <c r="C35" i="1"/>
  <c r="C33" i="1"/>
  <c r="C32" i="1"/>
  <c r="C37" i="1"/>
  <c r="C36" i="1"/>
  <c r="D34" i="1"/>
</calcChain>
</file>

<file path=xl/sharedStrings.xml><?xml version="1.0" encoding="utf-8"?>
<sst xmlns="http://schemas.openxmlformats.org/spreadsheetml/2006/main" count="16" uniqueCount="13">
  <si>
    <t>E. h. onager</t>
  </si>
  <si>
    <t>Log10 onag.</t>
  </si>
  <si>
    <t>2-5</t>
  </si>
  <si>
    <t>17bis</t>
  </si>
  <si>
    <t>x</t>
  </si>
  <si>
    <t>min</t>
  </si>
  <si>
    <t>max</t>
  </si>
  <si>
    <t>UMPE 521</t>
  </si>
  <si>
    <t>n=13-21</t>
  </si>
  <si>
    <t>Oaxaca</t>
  </si>
  <si>
    <t>MNHN 48 = IGM 4009; Tequixquiac</t>
  </si>
  <si>
    <t>E. (H.) mexicanus</t>
  </si>
  <si>
    <t>E. (A.) occidentalis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</si>
</sst>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7">
    <font>
      <sz val="9"/>
      <name val="Geneva"/>
    </font>
    <font>
      <sz val="8"/>
      <name val="Geneva"/>
      <family val="2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49" fontId="2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1" fontId="2" fillId="0" borderId="0" xfId="0" applyNumberFormat="1" applyFont="1" applyAlignment="1">
      <alignment vertical="top"/>
    </xf>
    <xf numFmtId="1" fontId="2" fillId="0" borderId="0" xfId="0" applyNumberFormat="1" applyFont="1" applyAlignment="1">
      <alignment horizontal="center" vertical="top"/>
    </xf>
    <xf numFmtId="1" fontId="2" fillId="0" borderId="0" xfId="0" applyNumberFormat="1" applyFont="1" applyAlignment="1">
      <alignment horizontal="right" vertical="top"/>
    </xf>
    <xf numFmtId="164" fontId="2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right" vertical="top"/>
    </xf>
    <xf numFmtId="165" fontId="2" fillId="0" borderId="0" xfId="0" applyNumberFormat="1" applyFont="1" applyAlignment="1">
      <alignment horizontal="right" vertical="top"/>
    </xf>
    <xf numFmtId="165" fontId="2" fillId="0" borderId="0" xfId="0" applyNumberFormat="1" applyFont="1"/>
    <xf numFmtId="2" fontId="2" fillId="0" borderId="0" xfId="0" applyNumberFormat="1" applyFont="1"/>
    <xf numFmtId="164" fontId="2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right"/>
    </xf>
    <xf numFmtId="164" fontId="5" fillId="0" borderId="0" xfId="0" applyNumberFormat="1" applyFont="1"/>
    <xf numFmtId="0" fontId="6" fillId="0" borderId="0" xfId="0" applyFont="1" applyAlignment="1">
      <alignment horizontal="right"/>
    </xf>
    <xf numFmtId="165" fontId="6" fillId="0" borderId="0" xfId="0" applyNumberFormat="1" applyFont="1"/>
    <xf numFmtId="0" fontId="5" fillId="0" borderId="0" xfId="0" applyFont="1"/>
    <xf numFmtId="165" fontId="5" fillId="0" borderId="0" xfId="0" applyNumberFormat="1" applyFont="1"/>
    <xf numFmtId="1" fontId="5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BBF"/>
      <color rgb="FF00DF6B"/>
      <color rgb="FFFF4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095995640197E-2"/>
          <c:y val="5.4200577866024301E-2"/>
          <c:w val="0.75925952331352498"/>
          <c:h val="0.85365910138988199"/>
        </c:manualLayout>
      </c:layout>
      <c:lineChart>
        <c:grouping val="standard"/>
        <c:varyColors val="0"/>
        <c:ser>
          <c:idx val="5"/>
          <c:order val="0"/>
          <c:tx>
            <c:strRef>
              <c:f>Feuil1!#REF!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Feuil1!$B$22:$B$37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A-E847-9A34-299AFC77697F}"/>
            </c:ext>
          </c:extLst>
        </c:ser>
        <c:ser>
          <c:idx val="9"/>
          <c:order val="1"/>
          <c:tx>
            <c:strRef>
              <c:f>Feuil1!$C$21</c:f>
              <c:strCache>
                <c:ptCount val="1"/>
                <c:pt idx="0">
                  <c:v>x</c:v>
                </c:pt>
              </c:strCache>
            </c:strRef>
          </c:tx>
          <c:spPr>
            <a:ln w="25400">
              <a:solidFill>
                <a:srgbClr val="CCFFFF"/>
              </a:solidFill>
              <a:prstDash val="solid"/>
            </a:ln>
          </c:spPr>
          <c:marker>
            <c:symbol val="none"/>
          </c:marker>
          <c:cat>
            <c:strRef>
              <c:f>Feuil1!$B$22:$B$37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Feuil1!$C$22:$C$37</c:f>
              <c:numCache>
                <c:formatCode>0.000</c:formatCode>
                <c:ptCount val="16"/>
                <c:pt idx="0">
                  <c:v>0.10329420365445685</c:v>
                </c:pt>
                <c:pt idx="1">
                  <c:v>8.0103137420605819E-2</c:v>
                </c:pt>
                <c:pt idx="2">
                  <c:v>6.8684234705140401E-2</c:v>
                </c:pt>
                <c:pt idx="3">
                  <c:v>0.10199945971248869</c:v>
                </c:pt>
                <c:pt idx="4">
                  <c:v>8.3759637983070512E-2</c:v>
                </c:pt>
                <c:pt idx="5">
                  <c:v>0.13078292386305579</c:v>
                </c:pt>
                <c:pt idx="6">
                  <c:v>0.14713658995348999</c:v>
                </c:pt>
                <c:pt idx="7">
                  <c:v>7.611819922110552E-2</c:v>
                </c:pt>
                <c:pt idx="8">
                  <c:v>7.6853775619478704E-2</c:v>
                </c:pt>
                <c:pt idx="9">
                  <c:v>3.4524497673496635E-2</c:v>
                </c:pt>
                <c:pt idx="10">
                  <c:v>8.5200915346452799E-2</c:v>
                </c:pt>
                <c:pt idx="11">
                  <c:v>0.11913788048502161</c:v>
                </c:pt>
                <c:pt idx="12">
                  <c:v>0.12882990284521045</c:v>
                </c:pt>
                <c:pt idx="13">
                  <c:v>0.1014105142347328</c:v>
                </c:pt>
                <c:pt idx="14">
                  <c:v>0.11253938185383561</c:v>
                </c:pt>
                <c:pt idx="15">
                  <c:v>7.6222150873979988E-2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A-E847-9A34-299AFC77697F}"/>
            </c:ext>
          </c:extLst>
        </c:ser>
        <c:ser>
          <c:idx val="10"/>
          <c:order val="2"/>
          <c:tx>
            <c:strRef>
              <c:f>Feuil1!$D$21</c:f>
              <c:strCache>
                <c:ptCount val="1"/>
                <c:pt idx="0">
                  <c:v>min</c:v>
                </c:pt>
              </c:strCache>
            </c:strRef>
          </c:tx>
          <c:spPr>
            <a:ln w="38100">
              <a:solidFill>
                <a:srgbClr val="CCFFCC"/>
              </a:solidFill>
              <a:prstDash val="solid"/>
            </a:ln>
          </c:spPr>
          <c:marker>
            <c:symbol val="none"/>
          </c:marker>
          <c:cat>
            <c:strRef>
              <c:f>Feuil1!$B$22:$B$37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Feuil1!$D$22:$D$37</c:f>
              <c:numCache>
                <c:formatCode>0.000</c:formatCode>
                <c:ptCount val="16"/>
                <c:pt idx="0">
                  <c:v>5.5517327849831322E-2</c:v>
                </c:pt>
                <c:pt idx="1">
                  <c:v>5.8652136334973459E-2</c:v>
                </c:pt>
                <c:pt idx="2">
                  <c:v>3.2759250693277231E-2</c:v>
                </c:pt>
                <c:pt idx="3">
                  <c:v>7.1433468046884663E-2</c:v>
                </c:pt>
                <c:pt idx="4">
                  <c:v>5.1831638272868297E-2</c:v>
                </c:pt>
                <c:pt idx="5">
                  <c:v>8.7606367443517907E-2</c:v>
                </c:pt>
                <c:pt idx="6">
                  <c:v>0.10853321741437694</c:v>
                </c:pt>
                <c:pt idx="7">
                  <c:v>2.5404579774094715E-2</c:v>
                </c:pt>
                <c:pt idx="8">
                  <c:v>5.8213582339426306E-2</c:v>
                </c:pt>
                <c:pt idx="9">
                  <c:v>3.6342846550940777E-3</c:v>
                </c:pt>
                <c:pt idx="10">
                  <c:v>3.4926642908993166E-2</c:v>
                </c:pt>
                <c:pt idx="11">
                  <c:v>8.956964984231286E-2</c:v>
                </c:pt>
                <c:pt idx="12">
                  <c:v>7.9181246047624887E-2</c:v>
                </c:pt>
                <c:pt idx="13">
                  <c:v>4.5757490560675018E-2</c:v>
                </c:pt>
                <c:pt idx="14">
                  <c:v>7.5112883913212247E-2</c:v>
                </c:pt>
                <c:pt idx="15">
                  <c:v>4.7360055042952709E-2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4A-E847-9A34-299AFC77697F}"/>
            </c:ext>
          </c:extLst>
        </c:ser>
        <c:ser>
          <c:idx val="13"/>
          <c:order val="3"/>
          <c:tx>
            <c:strRef>
              <c:f>Feuil1!$E$21</c:f>
              <c:strCache>
                <c:ptCount val="1"/>
                <c:pt idx="0">
                  <c:v>max</c:v>
                </c:pt>
              </c:strCache>
            </c:strRef>
          </c:tx>
          <c:spPr>
            <a:ln w="381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strRef>
              <c:f>Feuil1!$B$22:$B$37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Feuil1!$E$22:$E$37</c:f>
              <c:numCache>
                <c:formatCode>0.000</c:formatCode>
                <c:ptCount val="16"/>
                <c:pt idx="0">
                  <c:v>0.1510889900856256</c:v>
                </c:pt>
                <c:pt idx="1">
                  <c:v>0.10054429766315076</c:v>
                </c:pt>
                <c:pt idx="2">
                  <c:v>9.8735549457682925E-2</c:v>
                </c:pt>
                <c:pt idx="3">
                  <c:v>0.14454056638231627</c:v>
                </c:pt>
                <c:pt idx="4">
                  <c:v>0.12071292768068131</c:v>
                </c:pt>
                <c:pt idx="5">
                  <c:v>0.16564623443233373</c:v>
                </c:pt>
                <c:pt idx="6">
                  <c:v>0.16575988757395144</c:v>
                </c:pt>
                <c:pt idx="7">
                  <c:v>0.12231459278215118</c:v>
                </c:pt>
                <c:pt idx="8">
                  <c:v>0.1041649111009999</c:v>
                </c:pt>
                <c:pt idx="9">
                  <c:v>6.2755736773750792E-2</c:v>
                </c:pt>
                <c:pt idx="10">
                  <c:v>0.11410788895661828</c:v>
                </c:pt>
                <c:pt idx="11">
                  <c:v>0.15538693433195627</c:v>
                </c:pt>
                <c:pt idx="12">
                  <c:v>0.15836249209524977</c:v>
                </c:pt>
                <c:pt idx="13">
                  <c:v>0.14266750356873148</c:v>
                </c:pt>
                <c:pt idx="14">
                  <c:v>0.15429412996083691</c:v>
                </c:pt>
                <c:pt idx="15">
                  <c:v>0.10982776628482238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4A-E847-9A34-299AFC77697F}"/>
            </c:ext>
          </c:extLst>
        </c:ser>
        <c:ser>
          <c:idx val="14"/>
          <c:order val="4"/>
          <c:tx>
            <c:strRef>
              <c:f>Feuil1!$G$21</c:f>
              <c:strCache>
                <c:ptCount val="1"/>
                <c:pt idx="0">
                  <c:v>Oaxaca</c:v>
                </c:pt>
              </c:strCache>
            </c:strRef>
          </c:tx>
          <c:spPr>
            <a:ln w="381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Feuil1!$B$22:$B$37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Feuil1!$G$22:$G$37</c:f>
              <c:numCache>
                <c:formatCode>0.000</c:formatCode>
                <c:ptCount val="16"/>
                <c:pt idx="2">
                  <c:v>5.9407406248743744E-2</c:v>
                </c:pt>
                <c:pt idx="3">
                  <c:v>0.10752981339516143</c:v>
                </c:pt>
                <c:pt idx="4">
                  <c:v>9.0749704303238143E-2</c:v>
                </c:pt>
                <c:pt idx="5">
                  <c:v>0.10437657769341113</c:v>
                </c:pt>
                <c:pt idx="6">
                  <c:v>0.13233613208700179</c:v>
                </c:pt>
                <c:pt idx="7">
                  <c:v>4.4709734969481385E-2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E4A-E847-9A34-299AFC77697F}"/>
            </c:ext>
          </c:extLst>
        </c:ser>
        <c:ser>
          <c:idx val="0"/>
          <c:order val="5"/>
          <c:tx>
            <c:strRef>
              <c:f>Feuil1!$H$21</c:f>
              <c:strCache>
                <c:ptCount val="1"/>
                <c:pt idx="0">
                  <c:v>E. (H.) mexicanus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Feuil1!$B$22:$B$37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Feuil1!$H$22:$H$37</c:f>
              <c:numCache>
                <c:formatCode>0.000</c:formatCode>
                <c:ptCount val="16"/>
                <c:pt idx="0">
                  <c:v>0.11183569093795209</c:v>
                </c:pt>
                <c:pt idx="1">
                  <c:v>0.10054429766315076</c:v>
                </c:pt>
                <c:pt idx="2">
                  <c:v>3.61389913446577E-2</c:v>
                </c:pt>
                <c:pt idx="3">
                  <c:v>6.4502119612774855E-2</c:v>
                </c:pt>
                <c:pt idx="4">
                  <c:v>0.17199411091463634</c:v>
                </c:pt>
                <c:pt idx="5">
                  <c:v>9.607241490483176E-2</c:v>
                </c:pt>
                <c:pt idx="6">
                  <c:v>0.16575988757395144</c:v>
                </c:pt>
                <c:pt idx="7">
                  <c:v>0.10622777288869623</c:v>
                </c:pt>
                <c:pt idx="8">
                  <c:v>6.9693400022856622E-2</c:v>
                </c:pt>
                <c:pt idx="9">
                  <c:v>1.2589127308020531E-2</c:v>
                </c:pt>
                <c:pt idx="10">
                  <c:v>9.5624483262604976E-2</c:v>
                </c:pt>
                <c:pt idx="11">
                  <c:v>0.12735821073171261</c:v>
                </c:pt>
                <c:pt idx="12">
                  <c:v>-5.5517327849831322E-2</c:v>
                </c:pt>
                <c:pt idx="13">
                  <c:v>-4.7772781796000752E-2</c:v>
                </c:pt>
                <c:pt idx="14">
                  <c:v>0.13913018869653104</c:v>
                </c:pt>
                <c:pt idx="15">
                  <c:v>4.8558109545899342E-2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E4A-E847-9A34-299AFC77697F}"/>
            </c:ext>
          </c:extLst>
        </c:ser>
        <c:ser>
          <c:idx val="2"/>
          <c:order val="6"/>
          <c:tx>
            <c:strRef>
              <c:f>Feuil1!$I$21</c:f>
              <c:strCache>
                <c:ptCount val="1"/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Feuil1!$B$22:$B$37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Feuil1!$I$22:$I$37</c:f>
              <c:numCache>
                <c:formatCode>0.000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E4A-E847-9A34-299AFC77697F}"/>
            </c:ext>
          </c:extLst>
        </c:ser>
        <c:ser>
          <c:idx val="11"/>
          <c:order val="7"/>
          <c:tx>
            <c:strRef>
              <c:f>Feuil1!$J$21</c:f>
              <c:strCache>
                <c:ptCount val="1"/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cat>
            <c:strRef>
              <c:f>Feuil1!$B$22:$B$37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Feuil1!$J$22:$J$37</c:f>
              <c:numCache>
                <c:formatCode>0.000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E4A-E847-9A34-299AFC77697F}"/>
            </c:ext>
          </c:extLst>
        </c:ser>
        <c:ser>
          <c:idx val="15"/>
          <c:order val="8"/>
          <c:tx>
            <c:strRef>
              <c:f>Feuil1!$K$21</c:f>
              <c:strCache>
                <c:ptCount val="1"/>
              </c:strCache>
            </c:strRef>
          </c:tx>
          <c:spPr>
            <a:ln w="38100">
              <a:solidFill>
                <a:srgbClr val="FFCC99"/>
              </a:solidFill>
              <a:prstDash val="solid"/>
            </a:ln>
          </c:spPr>
          <c:marker>
            <c:symbol val="plus"/>
            <c:size val="9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cat>
            <c:strRef>
              <c:f>Feuil1!$B$22:$B$37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Feuil1!$K$22:$K$37</c:f>
              <c:numCache>
                <c:formatCode>0.000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E4A-E847-9A34-299AFC77697F}"/>
            </c:ext>
          </c:extLst>
        </c:ser>
        <c:ser>
          <c:idx val="16"/>
          <c:order val="9"/>
          <c:tx>
            <c:strRef>
              <c:f>Feuil1!$L$21</c:f>
              <c:strCache>
                <c:ptCount val="1"/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cat>
            <c:strRef>
              <c:f>Feuil1!$B$22:$B$37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Feuil1!$L$22:$L$37</c:f>
              <c:numCache>
                <c:formatCode>0.000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E4A-E847-9A34-299AFC77697F}"/>
            </c:ext>
          </c:extLst>
        </c:ser>
        <c:ser>
          <c:idx val="17"/>
          <c:order val="10"/>
          <c:tx>
            <c:strRef>
              <c:f>Feuil1!$M$21</c:f>
              <c:strCache>
                <c:ptCount val="1"/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f>Feuil1!$B$22:$B$37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Feuil1!$M$22:$M$37</c:f>
              <c:numCache>
                <c:formatCode>0.000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E4A-E847-9A34-299AFC77697F}"/>
            </c:ext>
          </c:extLst>
        </c:ser>
        <c:ser>
          <c:idx val="18"/>
          <c:order val="11"/>
          <c:tx>
            <c:strRef>
              <c:f>Feuil1!$N$21</c:f>
              <c:strCache>
                <c:ptCount val="1"/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strRef>
              <c:f>Feuil1!$B$22:$B$37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Feuil1!$N$22:$N$37</c:f>
              <c:numCache>
                <c:formatCode>0.000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E4A-E847-9A34-299AFC77697F}"/>
            </c:ext>
          </c:extLst>
        </c:ser>
        <c:ser>
          <c:idx val="19"/>
          <c:order val="12"/>
          <c:tx>
            <c:strRef>
              <c:f>Feuil1!$O$21</c:f>
              <c:strCache>
                <c:ptCount val="1"/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cat>
            <c:strRef>
              <c:f>Feuil1!$B$22:$B$37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Feuil1!$O$22:$O$37</c:f>
              <c:numCache>
                <c:formatCode>0.000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E4A-E847-9A34-299AFC77697F}"/>
            </c:ext>
          </c:extLst>
        </c:ser>
        <c:ser>
          <c:idx val="20"/>
          <c:order val="13"/>
          <c:tx>
            <c:strRef>
              <c:f>Feuil1!$P$21</c:f>
              <c:strCache>
                <c:ptCount val="1"/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Feuil1!$B$22:$B$37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Feuil1!$P$22:$P$37</c:f>
              <c:numCache>
                <c:formatCode>0.000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E4A-E847-9A34-299AFC77697F}"/>
            </c:ext>
          </c:extLst>
        </c:ser>
        <c:ser>
          <c:idx val="21"/>
          <c:order val="14"/>
          <c:tx>
            <c:strRef>
              <c:f>Feuil1!$Q$21</c:f>
              <c:strCache>
                <c:ptCount val="1"/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Feuil1!$B$22:$B$37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Feuil1!$Q$22:$Q$37</c:f>
              <c:numCache>
                <c:formatCode>0.000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E4A-E847-9A34-299AFC77697F}"/>
            </c:ext>
          </c:extLst>
        </c:ser>
        <c:ser>
          <c:idx val="22"/>
          <c:order val="15"/>
          <c:tx>
            <c:strRef>
              <c:f>Feuil1!$R$21</c:f>
              <c:strCache>
                <c:ptCount val="1"/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Feuil1!$B$22:$B$37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Feuil1!$R$22:$R$37</c:f>
              <c:numCache>
                <c:formatCode>0.000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E4A-E847-9A34-299AFC77697F}"/>
            </c:ext>
          </c:extLst>
        </c:ser>
        <c:ser>
          <c:idx val="1"/>
          <c:order val="16"/>
          <c:tx>
            <c:strRef>
              <c:f>Feuil1!$S$21</c:f>
              <c:strCache>
                <c:ptCount val="1"/>
              </c:strCache>
            </c:strRef>
          </c:tx>
          <c:marker>
            <c:symbol val="none"/>
          </c:marker>
          <c:cat>
            <c:strRef>
              <c:f>Feuil1!$B$22:$B$37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Feuil1!$S$22:$S$37</c:f>
              <c:numCache>
                <c:formatCode>0.000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E4A-E847-9A34-299AFC77697F}"/>
            </c:ext>
          </c:extLst>
        </c:ser>
        <c:ser>
          <c:idx val="3"/>
          <c:order val="17"/>
          <c:tx>
            <c:strRef>
              <c:f>Feuil1!$T$21</c:f>
              <c:strCache>
                <c:ptCount val="1"/>
              </c:strCache>
            </c:strRef>
          </c:tx>
          <c:marker>
            <c:symbol val="none"/>
          </c:marker>
          <c:cat>
            <c:strRef>
              <c:f>Feuil1!$B$22:$B$37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Feuil1!$T$22:$T$37</c:f>
              <c:numCache>
                <c:formatCode>0.000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6E4A-E847-9A34-299AFC77697F}"/>
            </c:ext>
          </c:extLst>
        </c:ser>
        <c:ser>
          <c:idx val="4"/>
          <c:order val="18"/>
          <c:tx>
            <c:strRef>
              <c:f>Feuil1!$U$21</c:f>
              <c:strCache>
                <c:ptCount val="1"/>
              </c:strCache>
            </c:strRef>
          </c:tx>
          <c:marker>
            <c:symbol val="none"/>
          </c:marker>
          <c:cat>
            <c:strRef>
              <c:f>Feuil1!$B$22:$B$37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Feuil1!$U$22:$U$37</c:f>
              <c:numCache>
                <c:formatCode>0.000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6E4A-E847-9A34-299AFC77697F}"/>
            </c:ext>
          </c:extLst>
        </c:ser>
        <c:ser>
          <c:idx val="6"/>
          <c:order val="19"/>
          <c:tx>
            <c:strRef>
              <c:f>Feuil1!$V$21</c:f>
              <c:strCache>
                <c:ptCount val="1"/>
              </c:strCache>
            </c:strRef>
          </c:tx>
          <c:marker>
            <c:symbol val="none"/>
          </c:marker>
          <c:cat>
            <c:strRef>
              <c:f>Feuil1!$B$22:$B$37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Feuil1!$V$22:$V$37</c:f>
              <c:numCache>
                <c:formatCode>0.000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6E4A-E847-9A34-299AFC77697F}"/>
            </c:ext>
          </c:extLst>
        </c:ser>
        <c:ser>
          <c:idx val="7"/>
          <c:order val="20"/>
          <c:tx>
            <c:strRef>
              <c:f>Feuil1!$W$21</c:f>
              <c:strCache>
                <c:ptCount val="1"/>
              </c:strCache>
            </c:strRef>
          </c:tx>
          <c:marker>
            <c:symbol val="none"/>
          </c:marker>
          <c:cat>
            <c:strRef>
              <c:f>Feuil1!$B$22:$B$37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Feuil1!$W$22:$W$37</c:f>
              <c:numCache>
                <c:formatCode>0.000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6E4A-E847-9A34-299AFC77697F}"/>
            </c:ext>
          </c:extLst>
        </c:ser>
        <c:ser>
          <c:idx val="8"/>
          <c:order val="21"/>
          <c:tx>
            <c:strRef>
              <c:f>Feuil1!$X$21</c:f>
              <c:strCache>
                <c:ptCount val="1"/>
              </c:strCache>
            </c:strRef>
          </c:tx>
          <c:marker>
            <c:symbol val="none"/>
          </c:marker>
          <c:cat>
            <c:strRef>
              <c:f>Feuil1!$B$22:$B$37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Feuil1!$X$22:$X$37</c:f>
              <c:numCache>
                <c:formatCode>0.000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6E4A-E847-9A34-299AFC77697F}"/>
            </c:ext>
          </c:extLst>
        </c:ser>
        <c:ser>
          <c:idx val="12"/>
          <c:order val="22"/>
          <c:tx>
            <c:strRef>
              <c:f>Feuil1!$Y$21</c:f>
              <c:strCache>
                <c:ptCount val="1"/>
              </c:strCache>
            </c:strRef>
          </c:tx>
          <c:marker>
            <c:symbol val="none"/>
          </c:marker>
          <c:cat>
            <c:strRef>
              <c:f>Feuil1!$B$22:$B$37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Feuil1!$Y$22:$Y$37</c:f>
              <c:numCache>
                <c:formatCode>0.000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6E4A-E847-9A34-299AFC77697F}"/>
            </c:ext>
          </c:extLst>
        </c:ser>
        <c:ser>
          <c:idx val="23"/>
          <c:order val="23"/>
          <c:tx>
            <c:strRef>
              <c:f>Feuil1!$Z$21</c:f>
              <c:strCache>
                <c:ptCount val="1"/>
              </c:strCache>
            </c:strRef>
          </c:tx>
          <c:marker>
            <c:symbol val="none"/>
          </c:marker>
          <c:cat>
            <c:strRef>
              <c:f>Feuil1!$B$22:$B$37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Feuil1!$Z$22:$Z$37</c:f>
              <c:numCache>
                <c:formatCode>0.000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6E4A-E847-9A34-299AFC77697F}"/>
            </c:ext>
          </c:extLst>
        </c:ser>
        <c:ser>
          <c:idx val="24"/>
          <c:order val="24"/>
          <c:tx>
            <c:strRef>
              <c:f>Feuil1!$AA$21</c:f>
              <c:strCache>
                <c:ptCount val="1"/>
              </c:strCache>
            </c:strRef>
          </c:tx>
          <c:marker>
            <c:symbol val="none"/>
          </c:marker>
          <c:cat>
            <c:strRef>
              <c:f>Feuil1!$B$22:$B$37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Feuil1!$AA$22:$AA$37</c:f>
              <c:numCache>
                <c:formatCode>0.000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E4A-E847-9A34-299AFC77697F}"/>
            </c:ext>
          </c:extLst>
        </c:ser>
        <c:ser>
          <c:idx val="25"/>
          <c:order val="25"/>
          <c:tx>
            <c:strRef>
              <c:f>Feuil1!$AB$21</c:f>
              <c:strCache>
                <c:ptCount val="1"/>
              </c:strCache>
            </c:strRef>
          </c:tx>
          <c:marker>
            <c:symbol val="none"/>
          </c:marker>
          <c:cat>
            <c:strRef>
              <c:f>Feuil1!$B$22:$B$37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Feuil1!$AB$22:$AB$37</c:f>
              <c:numCache>
                <c:formatCode>0.000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6E4A-E847-9A34-299AFC77697F}"/>
            </c:ext>
          </c:extLst>
        </c:ser>
        <c:ser>
          <c:idx val="26"/>
          <c:order val="26"/>
          <c:tx>
            <c:strRef>
              <c:f>Feuil1!$AC$21</c:f>
              <c:strCache>
                <c:ptCount val="1"/>
              </c:strCache>
            </c:strRef>
          </c:tx>
          <c:marker>
            <c:symbol val="none"/>
          </c:marker>
          <c:cat>
            <c:strRef>
              <c:f>Feuil1!$B$22:$B$37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Feuil1!$AC$22:$AC$37</c:f>
              <c:numCache>
                <c:formatCode>0.000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6E4A-E847-9A34-299AFC776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5405416"/>
        <c:axId val="415637976"/>
      </c:lineChart>
      <c:catAx>
        <c:axId val="4154054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415637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5637976"/>
        <c:scaling>
          <c:orientation val="minMax"/>
          <c:max val="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415405416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324816346716005"/>
          <c:y val="8.1300866799036406E-2"/>
          <c:w val="0.129952329676739"/>
          <c:h val="0.897396346583438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  <c:printSettings>
    <c:headerFooter/>
    <c:pageMargins b="1" l="0.75" r="0.75" t="1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758705737967"/>
          <c:y val="0.13214308758211399"/>
          <c:w val="0.838362730641383"/>
          <c:h val="0.69642978590573701"/>
        </c:manualLayout>
      </c:layout>
      <c:lineChart>
        <c:grouping val="standard"/>
        <c:varyColors val="0"/>
        <c:ser>
          <c:idx val="0"/>
          <c:order val="0"/>
          <c:tx>
            <c:strRef>
              <c:f>Feuil1!$F$21</c:f>
              <c:strCache>
                <c:ptCount val="1"/>
                <c:pt idx="0">
                  <c:v>E. (A.) occidentalis</c:v>
                </c:pt>
              </c:strCache>
            </c:strRef>
          </c:tx>
          <c:spPr>
            <a:ln w="41275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strRef>
              <c:f>Feuil1!$B$22:$B$37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Feuil1!$F$22:$F$37</c:f>
              <c:numCache>
                <c:formatCode>0.000</c:formatCode>
                <c:ptCount val="16"/>
                <c:pt idx="0">
                  <c:v>0.10329420365445685</c:v>
                </c:pt>
                <c:pt idx="1">
                  <c:v>8.0103137420605819E-2</c:v>
                </c:pt>
                <c:pt idx="2">
                  <c:v>6.8684234705140401E-2</c:v>
                </c:pt>
                <c:pt idx="3">
                  <c:v>0.10199945971248869</c:v>
                </c:pt>
                <c:pt idx="4">
                  <c:v>8.3759637983070512E-2</c:v>
                </c:pt>
                <c:pt idx="5">
                  <c:v>0.13078292386305579</c:v>
                </c:pt>
                <c:pt idx="6">
                  <c:v>0.14713658995348999</c:v>
                </c:pt>
                <c:pt idx="7">
                  <c:v>7.611819922110552E-2</c:v>
                </c:pt>
                <c:pt idx="8">
                  <c:v>7.6853775619478704E-2</c:v>
                </c:pt>
                <c:pt idx="9">
                  <c:v>3.4524497673496635E-2</c:v>
                </c:pt>
                <c:pt idx="10">
                  <c:v>8.5200915346452799E-2</c:v>
                </c:pt>
                <c:pt idx="11">
                  <c:v>0.11913788048502161</c:v>
                </c:pt>
                <c:pt idx="12">
                  <c:v>0.12882990284521045</c:v>
                </c:pt>
                <c:pt idx="13">
                  <c:v>0.1014105142347328</c:v>
                </c:pt>
                <c:pt idx="14">
                  <c:v>0.11253938185383561</c:v>
                </c:pt>
                <c:pt idx="15">
                  <c:v>7.6222150873979988E-2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B-2A4C-A865-7D3FBC4812B2}"/>
            </c:ext>
          </c:extLst>
        </c:ser>
        <c:ser>
          <c:idx val="1"/>
          <c:order val="1"/>
          <c:tx>
            <c:strRef>
              <c:f>Feuil1!$G$21</c:f>
              <c:strCache>
                <c:ptCount val="1"/>
                <c:pt idx="0">
                  <c:v>Oaxaca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Feuil1!$B$22:$B$37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Feuil1!$G$22:$G$37</c:f>
              <c:numCache>
                <c:formatCode>0.000</c:formatCode>
                <c:ptCount val="16"/>
                <c:pt idx="2">
                  <c:v>5.9407406248743744E-2</c:v>
                </c:pt>
                <c:pt idx="3">
                  <c:v>0.10752981339516143</c:v>
                </c:pt>
                <c:pt idx="4">
                  <c:v>9.0749704303238143E-2</c:v>
                </c:pt>
                <c:pt idx="5">
                  <c:v>0.10437657769341113</c:v>
                </c:pt>
                <c:pt idx="6">
                  <c:v>0.13233613208700179</c:v>
                </c:pt>
                <c:pt idx="7">
                  <c:v>4.4709734969481385E-2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B-2A4C-A865-7D3FBC4812B2}"/>
            </c:ext>
          </c:extLst>
        </c:ser>
        <c:ser>
          <c:idx val="2"/>
          <c:order val="2"/>
          <c:tx>
            <c:strRef>
              <c:f>Feuil1!$H$21</c:f>
              <c:strCache>
                <c:ptCount val="1"/>
                <c:pt idx="0">
                  <c:v>E. (H.) mexicanus</c:v>
                </c:pt>
              </c:strCache>
            </c:strRef>
          </c:tx>
          <c:spPr>
            <a:ln w="34925">
              <a:solidFill>
                <a:srgbClr val="FF40FF"/>
              </a:solidFill>
            </a:ln>
          </c:spPr>
          <c:marker>
            <c:symbol val="none"/>
          </c:marker>
          <c:cat>
            <c:strRef>
              <c:f>Feuil1!$B$22:$B$37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Feuil1!$H$22:$H$37</c:f>
              <c:numCache>
                <c:formatCode>0.000</c:formatCode>
                <c:ptCount val="16"/>
                <c:pt idx="0">
                  <c:v>0.11183569093795209</c:v>
                </c:pt>
                <c:pt idx="1">
                  <c:v>0.10054429766315076</c:v>
                </c:pt>
                <c:pt idx="2">
                  <c:v>3.61389913446577E-2</c:v>
                </c:pt>
                <c:pt idx="3">
                  <c:v>6.4502119612774855E-2</c:v>
                </c:pt>
                <c:pt idx="4">
                  <c:v>0.17199411091463634</c:v>
                </c:pt>
                <c:pt idx="5">
                  <c:v>9.607241490483176E-2</c:v>
                </c:pt>
                <c:pt idx="6">
                  <c:v>0.16575988757395144</c:v>
                </c:pt>
                <c:pt idx="7">
                  <c:v>0.10622777288869623</c:v>
                </c:pt>
                <c:pt idx="8">
                  <c:v>6.9693400022856622E-2</c:v>
                </c:pt>
                <c:pt idx="9">
                  <c:v>1.2589127308020531E-2</c:v>
                </c:pt>
                <c:pt idx="10">
                  <c:v>9.5624483262604976E-2</c:v>
                </c:pt>
                <c:pt idx="11">
                  <c:v>0.12735821073171261</c:v>
                </c:pt>
                <c:pt idx="12">
                  <c:v>-5.5517327849831322E-2</c:v>
                </c:pt>
                <c:pt idx="13">
                  <c:v>-4.7772781796000752E-2</c:v>
                </c:pt>
                <c:pt idx="14">
                  <c:v>0.13913018869653104</c:v>
                </c:pt>
                <c:pt idx="15">
                  <c:v>4.8558109545899342E-2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74-7447-A6C6-B0208BBAB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5412488"/>
        <c:axId val="415747496"/>
      </c:lineChart>
      <c:catAx>
        <c:axId val="4154124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415747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5747496"/>
        <c:scaling>
          <c:orientation val="minMax"/>
          <c:max val="0.2"/>
          <c:min val="-0.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15412488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t"/>
      <c:legendEntry>
        <c:idx val="1"/>
        <c:txPr>
          <a:bodyPr/>
          <a:lstStyle/>
          <a:p>
            <a:pPr>
              <a:defRPr i="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i="1"/>
            </a:pPr>
            <a:endParaRPr lang="en-US"/>
          </a:p>
        </c:txPr>
      </c:legendEntry>
      <c:layout>
        <c:manualLayout>
          <c:xMode val="edge"/>
          <c:yMode val="edge"/>
          <c:x val="8.2973853076424769E-2"/>
          <c:y val="2.4999999999999998E-2"/>
          <c:w val="0.86248219763980249"/>
          <c:h val="6.035332121946294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i="1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24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38100</xdr:rowOff>
    </xdr:from>
    <xdr:to>
      <xdr:col>15</xdr:col>
      <xdr:colOff>127000</xdr:colOff>
      <xdr:row>98</xdr:row>
      <xdr:rowOff>76200</xdr:rowOff>
    </xdr:to>
    <xdr:graphicFrame macro="">
      <xdr:nvGraphicFramePr>
        <xdr:cNvPr id="1028" name="Chart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596900</xdr:colOff>
      <xdr:row>9</xdr:row>
      <xdr:rowOff>215900</xdr:rowOff>
    </xdr:from>
    <xdr:to>
      <xdr:col>22</xdr:col>
      <xdr:colOff>736600</xdr:colOff>
      <xdr:row>31</xdr:row>
      <xdr:rowOff>139700</xdr:rowOff>
    </xdr:to>
    <xdr:graphicFrame macro="">
      <xdr:nvGraphicFramePr>
        <xdr:cNvPr id="1029" name="Chart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33868</xdr:colOff>
      <xdr:row>11</xdr:row>
      <xdr:rowOff>160867</xdr:rowOff>
    </xdr:from>
    <xdr:to>
      <xdr:col>9</xdr:col>
      <xdr:colOff>427568</xdr:colOff>
      <xdr:row>27</xdr:row>
      <xdr:rowOff>177799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1699FBF-5CD0-4080-8F67-752B80D85CAB}"/>
            </a:ext>
          </a:extLst>
        </xdr:cNvPr>
        <xdr:cNvSpPr txBox="1"/>
      </xdr:nvSpPr>
      <xdr:spPr>
        <a:xfrm>
          <a:off x="6299201" y="2675467"/>
          <a:ext cx="393700" cy="367453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Log10 differences from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E. h.</a:t>
          </a: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onager</a:t>
          </a:r>
          <a:endParaRPr lang="en-CA" sz="18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6"/>
  <sheetViews>
    <sheetView tabSelected="1" zoomScale="75" zoomScaleNormal="75" workbookViewId="0">
      <selection activeCell="N7" sqref="N7"/>
    </sheetView>
  </sheetViews>
  <sheetFormatPr defaultColWidth="10.796875" defaultRowHeight="18"/>
  <cols>
    <col min="1" max="1" width="13.19921875" style="2" bestFit="1" customWidth="1"/>
    <col min="2" max="2" width="9.796875" style="2" bestFit="1" customWidth="1"/>
    <col min="3" max="3" width="9.19921875" style="2" bestFit="1" customWidth="1"/>
    <col min="4" max="4" width="8.69921875" style="2" customWidth="1"/>
    <col min="5" max="5" width="8" style="2" customWidth="1"/>
    <col min="6" max="6" width="15" style="2" bestFit="1" customWidth="1"/>
    <col min="7" max="7" width="11.796875" style="2" bestFit="1" customWidth="1"/>
    <col min="8" max="8" width="12.796875" style="2" bestFit="1" customWidth="1"/>
    <col min="9" max="9" width="10" style="2" bestFit="1" customWidth="1"/>
    <col min="10" max="10" width="7.796875" style="2" bestFit="1" customWidth="1"/>
    <col min="11" max="11" width="9.5" style="2" bestFit="1" customWidth="1"/>
    <col min="12" max="12" width="9.796875" style="2" bestFit="1" customWidth="1"/>
    <col min="13" max="13" width="9" style="2" bestFit="1" customWidth="1"/>
    <col min="14" max="14" width="8.5" style="2" bestFit="1" customWidth="1"/>
    <col min="15" max="15" width="9" style="2" bestFit="1" customWidth="1"/>
    <col min="16" max="16" width="7.796875" style="2" bestFit="1" customWidth="1"/>
    <col min="17" max="17" width="9.69921875" style="2" bestFit="1" customWidth="1"/>
    <col min="18" max="18" width="8.5" style="2" bestFit="1" customWidth="1"/>
    <col min="19" max="19" width="7.796875" style="2" bestFit="1" customWidth="1"/>
    <col min="20" max="21" width="9" style="2" bestFit="1" customWidth="1"/>
    <col min="22" max="22" width="11.796875" style="2" bestFit="1" customWidth="1"/>
    <col min="23" max="23" width="9.19921875" style="2" bestFit="1" customWidth="1"/>
    <col min="24" max="24" width="9" style="2" bestFit="1" customWidth="1"/>
    <col min="25" max="25" width="9.69921875" style="2" bestFit="1" customWidth="1"/>
    <col min="26" max="26" width="11.69921875" style="2" bestFit="1" customWidth="1"/>
    <col min="27" max="27" width="9" style="2" bestFit="1" customWidth="1"/>
    <col min="28" max="28" width="10.69921875" style="2" bestFit="1" customWidth="1"/>
    <col min="29" max="29" width="11.296875" style="2" bestFit="1" customWidth="1"/>
    <col min="30" max="30" width="16.5" style="2" bestFit="1" customWidth="1"/>
    <col min="31" max="16384" width="10.796875" style="2"/>
  </cols>
  <sheetData>
    <row r="1" spans="1:30">
      <c r="C1" s="4" t="s">
        <v>8</v>
      </c>
      <c r="D1" s="4"/>
      <c r="E1" s="3"/>
      <c r="F1" s="4" t="s">
        <v>8</v>
      </c>
      <c r="G1" s="4" t="s">
        <v>7</v>
      </c>
      <c r="H1" s="24" t="s">
        <v>10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B1" s="3"/>
      <c r="AC1" s="3"/>
      <c r="AD1" s="5"/>
    </row>
    <row r="2" spans="1:30" s="6" customFormat="1">
      <c r="A2" s="6" t="s">
        <v>0</v>
      </c>
      <c r="C2" s="5" t="s">
        <v>4</v>
      </c>
      <c r="D2" s="5" t="s">
        <v>5</v>
      </c>
      <c r="E2" s="5" t="s">
        <v>6</v>
      </c>
      <c r="F2" s="5" t="s">
        <v>12</v>
      </c>
      <c r="G2" s="6" t="s">
        <v>9</v>
      </c>
      <c r="H2" s="24" t="s">
        <v>11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B2" s="4"/>
      <c r="AC2" s="5"/>
      <c r="AD2" s="5"/>
    </row>
    <row r="3" spans="1:30">
      <c r="A3" s="7">
        <v>57.2</v>
      </c>
      <c r="B3" s="8">
        <v>16</v>
      </c>
      <c r="C3" s="10">
        <v>72.558823529411768</v>
      </c>
      <c r="D3" s="1">
        <v>65</v>
      </c>
      <c r="E3" s="1">
        <v>81</v>
      </c>
      <c r="F3" s="10">
        <v>72.558823529411768</v>
      </c>
      <c r="G3" s="1"/>
      <c r="H3" s="25">
        <v>74</v>
      </c>
      <c r="I3" s="1"/>
      <c r="L3" s="1"/>
      <c r="M3" s="9"/>
      <c r="N3" s="9"/>
      <c r="O3" s="9"/>
      <c r="P3" s="9"/>
      <c r="Q3" s="1"/>
      <c r="R3" s="9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>
      <c r="A4" s="7">
        <v>345.1</v>
      </c>
      <c r="B4" s="8">
        <v>23</v>
      </c>
      <c r="C4" s="10">
        <v>415</v>
      </c>
      <c r="D4" s="1">
        <v>395</v>
      </c>
      <c r="E4" s="1">
        <v>435</v>
      </c>
      <c r="F4" s="10">
        <v>415</v>
      </c>
      <c r="G4" s="1"/>
      <c r="H4" s="25">
        <v>435</v>
      </c>
      <c r="I4" s="1"/>
      <c r="J4" s="1"/>
      <c r="K4" s="1"/>
      <c r="L4" s="1"/>
      <c r="M4" s="9"/>
      <c r="N4" s="9"/>
      <c r="O4" s="9"/>
      <c r="P4" s="9"/>
      <c r="Q4" s="1"/>
      <c r="R4" s="9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>
      <c r="A5" s="7">
        <v>118.7</v>
      </c>
      <c r="B5" s="8">
        <v>3</v>
      </c>
      <c r="C5" s="10">
        <v>139.03846153846155</v>
      </c>
      <c r="D5" s="1">
        <v>128</v>
      </c>
      <c r="E5" s="1">
        <v>149</v>
      </c>
      <c r="F5" s="10">
        <v>139.03846153846155</v>
      </c>
      <c r="G5" s="1">
        <v>136.1</v>
      </c>
      <c r="H5" s="26">
        <v>129</v>
      </c>
      <c r="I5" s="1"/>
      <c r="J5" s="1"/>
      <c r="K5" s="1"/>
      <c r="L5" s="1"/>
      <c r="M5" s="10"/>
      <c r="N5" s="10"/>
      <c r="O5" s="10"/>
      <c r="P5" s="11"/>
      <c r="Q5" s="1"/>
      <c r="R5" s="9"/>
      <c r="S5" s="1"/>
      <c r="T5" s="1"/>
      <c r="U5" s="1"/>
      <c r="V5" s="1"/>
      <c r="W5" s="1"/>
      <c r="X5" s="1"/>
      <c r="Y5" s="12"/>
      <c r="Z5" s="1"/>
      <c r="AA5" s="1"/>
      <c r="AB5" s="1"/>
      <c r="AC5" s="1"/>
      <c r="AD5" s="1"/>
    </row>
    <row r="6" spans="1:30" s="7" customFormat="1">
      <c r="A6" s="7">
        <v>101.8</v>
      </c>
      <c r="B6" s="8">
        <v>4</v>
      </c>
      <c r="C6" s="10">
        <v>128.75</v>
      </c>
      <c r="D6" s="1">
        <v>120</v>
      </c>
      <c r="E6" s="1">
        <v>142</v>
      </c>
      <c r="F6" s="10">
        <v>128.75</v>
      </c>
      <c r="G6" s="10">
        <v>130.4</v>
      </c>
      <c r="H6" s="26">
        <v>118.1</v>
      </c>
      <c r="I6" s="10"/>
      <c r="J6" s="10"/>
      <c r="K6" s="10"/>
      <c r="L6" s="10"/>
      <c r="M6" s="10"/>
      <c r="N6" s="10"/>
      <c r="O6" s="10"/>
      <c r="P6" s="11"/>
      <c r="Q6" s="10"/>
      <c r="R6" s="9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"/>
    </row>
    <row r="7" spans="1:30" s="7" customFormat="1">
      <c r="A7" s="7">
        <v>113.6</v>
      </c>
      <c r="B7" s="8" t="s">
        <v>2</v>
      </c>
      <c r="C7" s="10">
        <v>137.76470588235293</v>
      </c>
      <c r="D7" s="1">
        <v>128</v>
      </c>
      <c r="E7" s="1">
        <v>150</v>
      </c>
      <c r="F7" s="10">
        <v>137.76470588235293</v>
      </c>
      <c r="G7" s="10">
        <v>140</v>
      </c>
      <c r="H7" s="25">
        <v>168.8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"/>
    </row>
    <row r="8" spans="1:30">
      <c r="A8" s="7">
        <v>103.8</v>
      </c>
      <c r="B8" s="8">
        <v>5</v>
      </c>
      <c r="C8" s="10">
        <v>140.27500000000001</v>
      </c>
      <c r="D8" s="1">
        <v>127</v>
      </c>
      <c r="E8" s="1">
        <v>152</v>
      </c>
      <c r="F8" s="10">
        <v>140.27500000000001</v>
      </c>
      <c r="G8" s="1">
        <v>132</v>
      </c>
      <c r="H8" s="25">
        <v>129.5</v>
      </c>
      <c r="I8" s="1"/>
      <c r="J8" s="1"/>
      <c r="K8" s="1"/>
      <c r="L8" s="1"/>
      <c r="M8" s="10"/>
      <c r="N8" s="10"/>
      <c r="O8" s="10"/>
      <c r="P8" s="9"/>
      <c r="Q8" s="1"/>
      <c r="R8" s="9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>
      <c r="A9" s="7">
        <v>55.3</v>
      </c>
      <c r="B9" s="8">
        <v>17</v>
      </c>
      <c r="C9" s="10">
        <v>77.599999999999994</v>
      </c>
      <c r="D9" s="1">
        <v>71</v>
      </c>
      <c r="E9" s="1">
        <v>81</v>
      </c>
      <c r="F9" s="10">
        <v>77.599999999999994</v>
      </c>
      <c r="G9" s="1">
        <v>75</v>
      </c>
      <c r="H9" s="25">
        <v>81</v>
      </c>
      <c r="I9" s="1"/>
      <c r="J9" s="1"/>
      <c r="K9" s="1"/>
      <c r="L9" s="1"/>
      <c r="M9" s="10"/>
      <c r="N9" s="10"/>
      <c r="O9" s="10"/>
      <c r="P9" s="9"/>
      <c r="Q9" s="1"/>
      <c r="R9" s="9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>
      <c r="A10" s="7">
        <v>41.5</v>
      </c>
      <c r="B10" s="8" t="s">
        <v>3</v>
      </c>
      <c r="C10" s="10">
        <v>49.45</v>
      </c>
      <c r="D10" s="1">
        <v>44</v>
      </c>
      <c r="E10" s="1">
        <v>55</v>
      </c>
      <c r="F10" s="10">
        <v>49.45</v>
      </c>
      <c r="G10" s="1">
        <v>46</v>
      </c>
      <c r="H10" s="25">
        <v>53</v>
      </c>
      <c r="I10" s="1"/>
      <c r="J10" s="1"/>
      <c r="K10" s="1"/>
      <c r="L10" s="1"/>
      <c r="M10" s="10"/>
      <c r="N10" s="10"/>
      <c r="O10" s="10"/>
      <c r="P10" s="1"/>
      <c r="Q10" s="1"/>
      <c r="R10" s="10"/>
      <c r="S10" s="1"/>
      <c r="T10" s="1"/>
      <c r="U10" s="1"/>
      <c r="V10" s="1"/>
      <c r="W10" s="1"/>
      <c r="Y10" s="1"/>
      <c r="Z10" s="1"/>
      <c r="AA10" s="1"/>
      <c r="AB10" s="1"/>
      <c r="AC10" s="1"/>
      <c r="AD10" s="1"/>
    </row>
    <row r="11" spans="1:30">
      <c r="A11" s="7">
        <v>195.9</v>
      </c>
      <c r="B11" s="8">
        <v>13</v>
      </c>
      <c r="C11" s="10">
        <v>233.8235294117647</v>
      </c>
      <c r="D11" s="1">
        <v>224</v>
      </c>
      <c r="E11" s="1">
        <v>249</v>
      </c>
      <c r="F11" s="10">
        <v>233.8235294117647</v>
      </c>
      <c r="G11" s="1"/>
      <c r="H11" s="25">
        <v>230</v>
      </c>
      <c r="I11" s="1"/>
      <c r="J11" s="1"/>
      <c r="K11" s="1"/>
      <c r="L11" s="1"/>
      <c r="M11" s="10"/>
      <c r="N11" s="10"/>
      <c r="O11" s="10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>
      <c r="A12" s="7">
        <v>47.6</v>
      </c>
      <c r="B12" s="8">
        <v>10</v>
      </c>
      <c r="C12" s="10">
        <v>51.53846153846154</v>
      </c>
      <c r="D12" s="1">
        <v>48</v>
      </c>
      <c r="E12" s="1">
        <v>55</v>
      </c>
      <c r="F12" s="10">
        <v>51.53846153846154</v>
      </c>
      <c r="G12" s="1"/>
      <c r="H12" s="25">
        <v>49</v>
      </c>
      <c r="I12" s="1"/>
      <c r="J12" s="1"/>
      <c r="K12" s="1"/>
      <c r="L12" s="1"/>
      <c r="M12" s="10"/>
      <c r="N12" s="10"/>
      <c r="O12" s="10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>
      <c r="A13" s="7">
        <v>101.5</v>
      </c>
      <c r="B13" s="8">
        <v>25</v>
      </c>
      <c r="C13" s="10">
        <v>123.5</v>
      </c>
      <c r="D13" s="1">
        <v>110</v>
      </c>
      <c r="E13" s="1">
        <v>132</v>
      </c>
      <c r="F13" s="10">
        <v>123.5</v>
      </c>
      <c r="G13" s="1"/>
      <c r="H13" s="25">
        <v>126.5</v>
      </c>
      <c r="I13" s="1"/>
      <c r="J13" s="1"/>
      <c r="K13" s="1"/>
      <c r="L13" s="1"/>
      <c r="M13" s="10"/>
      <c r="N13" s="10"/>
      <c r="O13" s="10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>
      <c r="A14" s="7">
        <v>89.5</v>
      </c>
      <c r="B14" s="8">
        <v>28</v>
      </c>
      <c r="C14" s="10">
        <v>117.75</v>
      </c>
      <c r="D14" s="1">
        <v>110</v>
      </c>
      <c r="E14" s="1">
        <v>128</v>
      </c>
      <c r="F14" s="10">
        <v>117.75</v>
      </c>
      <c r="G14" s="1"/>
      <c r="H14" s="25">
        <v>120</v>
      </c>
      <c r="I14" s="1"/>
      <c r="J14" s="1"/>
      <c r="K14" s="1"/>
      <c r="L14" s="1"/>
      <c r="M14" s="10"/>
      <c r="N14" s="10"/>
      <c r="O14" s="10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>
      <c r="A15" s="7">
        <v>62.5</v>
      </c>
      <c r="B15" s="8">
        <v>9</v>
      </c>
      <c r="C15" s="10">
        <v>84.083333333333329</v>
      </c>
      <c r="D15" s="1">
        <v>75</v>
      </c>
      <c r="E15" s="1">
        <v>90</v>
      </c>
      <c r="F15" s="10">
        <v>84.083333333333329</v>
      </c>
      <c r="G15" s="1"/>
      <c r="H15" s="27">
        <v>55</v>
      </c>
      <c r="I15" s="1"/>
      <c r="J15" s="1"/>
      <c r="K15" s="1"/>
      <c r="L15" s="1"/>
      <c r="M15" s="10"/>
      <c r="N15" s="10"/>
      <c r="O15" s="10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>
      <c r="A16" s="7">
        <v>14.4</v>
      </c>
      <c r="B16" s="8">
        <v>20</v>
      </c>
      <c r="C16" s="10">
        <v>18.1875</v>
      </c>
      <c r="D16" s="1">
        <v>16</v>
      </c>
      <c r="E16" s="1">
        <v>20</v>
      </c>
      <c r="F16" s="10">
        <v>18.1875</v>
      </c>
      <c r="G16" s="1"/>
      <c r="H16" s="29">
        <v>12.9</v>
      </c>
      <c r="I16" s="1"/>
      <c r="J16" s="1"/>
      <c r="K16" s="1"/>
      <c r="L16" s="1"/>
      <c r="M16" s="10"/>
      <c r="N16" s="10"/>
      <c r="O16" s="10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>
      <c r="A17" s="13">
        <v>143</v>
      </c>
      <c r="B17" s="8">
        <v>31</v>
      </c>
      <c r="C17" s="10">
        <v>185.3</v>
      </c>
      <c r="D17" s="1">
        <v>170</v>
      </c>
      <c r="E17" s="1">
        <v>204</v>
      </c>
      <c r="F17" s="10">
        <v>185.3</v>
      </c>
      <c r="G17" s="15"/>
      <c r="H17" s="25">
        <v>197</v>
      </c>
      <c r="I17" s="15"/>
      <c r="J17" s="15"/>
      <c r="K17" s="15"/>
      <c r="L17" s="15"/>
      <c r="M17" s="13"/>
      <c r="N17" s="13"/>
      <c r="O17" s="13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"/>
    </row>
    <row r="18" spans="1:30" s="14" customFormat="1">
      <c r="A18" s="13">
        <v>162.30000000000001</v>
      </c>
      <c r="B18" s="8">
        <v>32</v>
      </c>
      <c r="C18" s="13">
        <v>193.4375</v>
      </c>
      <c r="D18" s="1">
        <v>181</v>
      </c>
      <c r="E18" s="15">
        <v>209</v>
      </c>
      <c r="F18" s="13">
        <v>193.4375</v>
      </c>
      <c r="G18" s="15"/>
      <c r="H18" s="25">
        <v>181.5</v>
      </c>
      <c r="I18" s="15"/>
      <c r="J18" s="15"/>
      <c r="K18" s="15"/>
      <c r="L18" s="15"/>
      <c r="M18" s="13"/>
      <c r="N18" s="13"/>
      <c r="O18" s="13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"/>
    </row>
    <row r="19" spans="1:30" s="16" customFormat="1">
      <c r="B19" s="17">
        <v>1</v>
      </c>
      <c r="C19" s="13">
        <v>539.8125</v>
      </c>
      <c r="D19" s="1">
        <v>523</v>
      </c>
      <c r="E19" s="15">
        <v>560</v>
      </c>
      <c r="F19" s="13">
        <v>539.8125</v>
      </c>
      <c r="G19" s="18"/>
      <c r="H19" s="31">
        <v>540</v>
      </c>
      <c r="I19" s="15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</row>
    <row r="20" spans="1:30" s="14" customFormat="1">
      <c r="A20" s="19"/>
      <c r="B20" s="14">
        <v>8</v>
      </c>
      <c r="C20" s="10">
        <v>188.28125</v>
      </c>
      <c r="D20" s="15">
        <v>175</v>
      </c>
      <c r="E20" s="15">
        <v>202</v>
      </c>
      <c r="F20" s="10">
        <v>188.28125</v>
      </c>
      <c r="G20" s="20"/>
      <c r="H20" s="32">
        <v>190</v>
      </c>
      <c r="I20" s="20"/>
      <c r="J20" s="15"/>
      <c r="K20" s="15"/>
      <c r="L20" s="15"/>
      <c r="M20" s="15"/>
      <c r="N20" s="18"/>
      <c r="O20" s="21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</row>
    <row r="21" spans="1:30" s="14" customFormat="1">
      <c r="A21" s="14" t="s">
        <v>1</v>
      </c>
      <c r="C21" s="6" t="str">
        <f t="shared" ref="C21:G21" si="0">C2</f>
        <v>x</v>
      </c>
      <c r="D21" s="6" t="str">
        <f t="shared" si="0"/>
        <v>min</v>
      </c>
      <c r="E21" s="6" t="str">
        <f t="shared" si="0"/>
        <v>max</v>
      </c>
      <c r="F21" s="6" t="str">
        <f t="shared" ref="F21" si="1">F2</f>
        <v>E. (A.) occidentalis</v>
      </c>
      <c r="G21" s="6" t="str">
        <f t="shared" si="0"/>
        <v>Oaxaca</v>
      </c>
      <c r="H21" s="6" t="str">
        <f t="shared" ref="H21" si="2">H2</f>
        <v>E. (H.) mexicanus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</row>
    <row r="22" spans="1:30" s="14" customFormat="1">
      <c r="A22" s="22">
        <f>LOG10(A3)</f>
        <v>1.7573960287930241</v>
      </c>
      <c r="B22" s="8">
        <v>16</v>
      </c>
      <c r="C22" s="22">
        <f t="shared" ref="C22:D22" si="3">LOG10(C3)-$A22</f>
        <v>0.10329420365445685</v>
      </c>
      <c r="D22" s="22">
        <f t="shared" si="3"/>
        <v>5.5517327849831322E-2</v>
      </c>
      <c r="E22" s="22">
        <f t="shared" ref="E22:H22" si="4">LOG10(E3)-$A22</f>
        <v>0.1510889900856256</v>
      </c>
      <c r="F22" s="22">
        <f t="shared" si="4"/>
        <v>0.10329420365445685</v>
      </c>
      <c r="G22" s="22"/>
      <c r="H22" s="22">
        <f t="shared" si="4"/>
        <v>0.11183569093795209</v>
      </c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</row>
    <row r="23" spans="1:30">
      <c r="A23" s="22">
        <f>LOG10(A4)</f>
        <v>2.5379449592914867</v>
      </c>
      <c r="B23" s="8">
        <v>23</v>
      </c>
      <c r="C23" s="22">
        <f t="shared" ref="C23:D25" si="5">LOG10(C4)-$A23</f>
        <v>8.0103137420605819E-2</v>
      </c>
      <c r="D23" s="22">
        <f t="shared" si="5"/>
        <v>5.8652136334973459E-2</v>
      </c>
      <c r="E23" s="22">
        <f t="shared" ref="E23:H23" si="6">LOG10(E4)-$A23</f>
        <v>0.10054429766315076</v>
      </c>
      <c r="F23" s="22">
        <f t="shared" si="6"/>
        <v>8.0103137420605819E-2</v>
      </c>
      <c r="G23" s="22"/>
      <c r="H23" s="22">
        <f t="shared" si="6"/>
        <v>0.10054429766315076</v>
      </c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</row>
    <row r="24" spans="1:30">
      <c r="A24" s="22">
        <f>LOG10(A5)</f>
        <v>2.0744507189545911</v>
      </c>
      <c r="B24" s="8">
        <v>3</v>
      </c>
      <c r="C24" s="22">
        <f t="shared" si="5"/>
        <v>6.8684234705140401E-2</v>
      </c>
      <c r="D24" s="22">
        <f t="shared" si="5"/>
        <v>3.2759250693277231E-2</v>
      </c>
      <c r="E24" s="22">
        <f t="shared" ref="E24:H37" si="7">LOG10(E5)-$A24</f>
        <v>9.8735549457682925E-2</v>
      </c>
      <c r="F24" s="22">
        <f t="shared" si="7"/>
        <v>6.8684234705140401E-2</v>
      </c>
      <c r="G24" s="22">
        <f t="shared" ref="G24:G25" si="8">LOG10(G5)-$A24</f>
        <v>5.9407406248743744E-2</v>
      </c>
      <c r="H24" s="22">
        <f t="shared" si="7"/>
        <v>3.61389913446577E-2</v>
      </c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</row>
    <row r="25" spans="1:30">
      <c r="A25" s="22">
        <f>LOG10(A6)</f>
        <v>2.00774777800074</v>
      </c>
      <c r="B25" s="8">
        <v>4</v>
      </c>
      <c r="C25" s="22">
        <f t="shared" ref="C25" si="9">LOG10(C6)-$A25</f>
        <v>0.10199945971248869</v>
      </c>
      <c r="D25" s="22">
        <f t="shared" si="5"/>
        <v>7.1433468046884663E-2</v>
      </c>
      <c r="E25" s="22">
        <f t="shared" ref="E25:H25" si="10">LOG10(E6)-$A25</f>
        <v>0.14454056638231627</v>
      </c>
      <c r="F25" s="22">
        <f t="shared" si="7"/>
        <v>0.10199945971248869</v>
      </c>
      <c r="G25" s="22">
        <f t="shared" si="8"/>
        <v>0.10752981339516143</v>
      </c>
      <c r="H25" s="22">
        <f t="shared" si="10"/>
        <v>6.4502119612774855E-2</v>
      </c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</row>
    <row r="26" spans="1:30">
      <c r="A26" s="22">
        <f t="shared" ref="A26:A37" si="11">LOG10(A7)</f>
        <v>2.055378331375</v>
      </c>
      <c r="B26" s="8" t="s">
        <v>2</v>
      </c>
      <c r="C26" s="22">
        <f t="shared" ref="C26" si="12">LOG10(C7)-$A26</f>
        <v>8.3759637983070512E-2</v>
      </c>
      <c r="D26" s="22">
        <f t="shared" ref="D26:E37" si="13">LOG10(D7)-$A26</f>
        <v>5.1831638272868297E-2</v>
      </c>
      <c r="E26" s="22">
        <f t="shared" si="13"/>
        <v>0.12071292768068131</v>
      </c>
      <c r="F26" s="22">
        <f t="shared" si="7"/>
        <v>8.3759637983070512E-2</v>
      </c>
      <c r="G26" s="22">
        <f t="shared" ref="G26:H26" si="14">LOG10(G7)-$A26</f>
        <v>9.0749704303238143E-2</v>
      </c>
      <c r="H26" s="22">
        <f t="shared" si="14"/>
        <v>0.17199411091463634</v>
      </c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</row>
    <row r="27" spans="1:30">
      <c r="A27" s="22">
        <f t="shared" si="11"/>
        <v>2.0161973535124389</v>
      </c>
      <c r="B27" s="8">
        <v>5</v>
      </c>
      <c r="C27" s="22">
        <f t="shared" ref="C27:C37" si="15">LOG10(C8)-$A27</f>
        <v>0.13078292386305579</v>
      </c>
      <c r="D27" s="22">
        <f t="shared" si="13"/>
        <v>8.7606367443517907E-2</v>
      </c>
      <c r="E27" s="22">
        <f t="shared" si="13"/>
        <v>0.16564623443233373</v>
      </c>
      <c r="F27" s="22">
        <f t="shared" si="7"/>
        <v>0.13078292386305579</v>
      </c>
      <c r="G27" s="22">
        <f t="shared" ref="G27:H27" si="16">LOG10(G8)-$A27</f>
        <v>0.10437657769341113</v>
      </c>
      <c r="H27" s="22">
        <f t="shared" si="16"/>
        <v>9.607241490483176E-2</v>
      </c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</row>
    <row r="28" spans="1:30">
      <c r="A28" s="22">
        <f t="shared" si="11"/>
        <v>1.7427251313046983</v>
      </c>
      <c r="B28" s="8">
        <v>17</v>
      </c>
      <c r="C28" s="22">
        <f t="shared" si="15"/>
        <v>0.14713658995348999</v>
      </c>
      <c r="D28" s="22">
        <f t="shared" si="13"/>
        <v>0.10853321741437694</v>
      </c>
      <c r="E28" s="22">
        <f t="shared" si="13"/>
        <v>0.16575988757395144</v>
      </c>
      <c r="F28" s="22">
        <f t="shared" si="7"/>
        <v>0.14713658995348999</v>
      </c>
      <c r="G28" s="22">
        <f t="shared" ref="G28:H28" si="17">LOG10(G9)-$A28</f>
        <v>0.13233613208700179</v>
      </c>
      <c r="H28" s="22">
        <f t="shared" si="17"/>
        <v>0.16575988757395144</v>
      </c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</row>
    <row r="29" spans="1:30">
      <c r="A29" s="22">
        <f t="shared" si="11"/>
        <v>1.6180480967120927</v>
      </c>
      <c r="B29" s="8" t="s">
        <v>3</v>
      </c>
      <c r="C29" s="22">
        <f t="shared" si="15"/>
        <v>7.611819922110552E-2</v>
      </c>
      <c r="D29" s="22">
        <f t="shared" si="13"/>
        <v>2.5404579774094715E-2</v>
      </c>
      <c r="E29" s="22">
        <f t="shared" si="13"/>
        <v>0.12231459278215118</v>
      </c>
      <c r="F29" s="22">
        <f t="shared" si="7"/>
        <v>7.611819922110552E-2</v>
      </c>
      <c r="G29" s="22">
        <f t="shared" ref="G29:H29" si="18">LOG10(G10)-$A29</f>
        <v>4.4709734969481385E-2</v>
      </c>
      <c r="H29" s="22">
        <f t="shared" si="18"/>
        <v>0.10622777288869623</v>
      </c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</row>
    <row r="30" spans="1:30">
      <c r="A30" s="22">
        <f t="shared" si="11"/>
        <v>2.2920344359947364</v>
      </c>
      <c r="B30" s="8">
        <v>13</v>
      </c>
      <c r="C30" s="22">
        <f t="shared" si="15"/>
        <v>7.6853775619478704E-2</v>
      </c>
      <c r="D30" s="22">
        <f t="shared" si="13"/>
        <v>5.8213582339426306E-2</v>
      </c>
      <c r="E30" s="22">
        <f t="shared" si="13"/>
        <v>0.1041649111009999</v>
      </c>
      <c r="F30" s="22">
        <f t="shared" si="7"/>
        <v>7.6853775619478704E-2</v>
      </c>
      <c r="G30" s="22"/>
      <c r="H30" s="22">
        <f t="shared" ref="H30" si="19">LOG10(H11)-$A30</f>
        <v>6.9693400022856622E-2</v>
      </c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</row>
    <row r="31" spans="1:30">
      <c r="A31" s="22">
        <f t="shared" si="11"/>
        <v>1.6776069527204931</v>
      </c>
      <c r="B31" s="8">
        <v>10</v>
      </c>
      <c r="C31" s="22">
        <f t="shared" si="15"/>
        <v>3.4524497673496635E-2</v>
      </c>
      <c r="D31" s="22">
        <f t="shared" si="13"/>
        <v>3.6342846550940777E-3</v>
      </c>
      <c r="E31" s="22">
        <f t="shared" si="13"/>
        <v>6.2755736773750792E-2</v>
      </c>
      <c r="F31" s="22">
        <f t="shared" si="7"/>
        <v>3.4524497673496635E-2</v>
      </c>
      <c r="G31" s="22"/>
      <c r="H31" s="22">
        <f t="shared" ref="H31" si="20">LOG10(H12)-$A31</f>
        <v>1.2589127308020531E-2</v>
      </c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</row>
    <row r="32" spans="1:30">
      <c r="A32" s="22">
        <f t="shared" si="11"/>
        <v>2.0064660422492318</v>
      </c>
      <c r="B32" s="8">
        <v>25</v>
      </c>
      <c r="C32" s="22">
        <f t="shared" si="15"/>
        <v>8.5200915346452799E-2</v>
      </c>
      <c r="D32" s="22">
        <f t="shared" si="13"/>
        <v>3.4926642908993166E-2</v>
      </c>
      <c r="E32" s="22">
        <f t="shared" si="13"/>
        <v>0.11410788895661828</v>
      </c>
      <c r="F32" s="22">
        <f t="shared" si="7"/>
        <v>8.5200915346452799E-2</v>
      </c>
      <c r="G32" s="22"/>
      <c r="H32" s="22">
        <f t="shared" ref="H32" si="21">LOG10(H13)-$A32</f>
        <v>9.5624483262604976E-2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</row>
    <row r="33" spans="1:29">
      <c r="A33" s="22">
        <f t="shared" si="11"/>
        <v>1.9518230353159121</v>
      </c>
      <c r="B33" s="8">
        <v>28</v>
      </c>
      <c r="C33" s="22">
        <f t="shared" si="15"/>
        <v>0.11913788048502161</v>
      </c>
      <c r="D33" s="22">
        <f t="shared" si="13"/>
        <v>8.956964984231286E-2</v>
      </c>
      <c r="E33" s="22">
        <f t="shared" si="13"/>
        <v>0.15538693433195627</v>
      </c>
      <c r="F33" s="22">
        <f t="shared" si="7"/>
        <v>0.11913788048502161</v>
      </c>
      <c r="G33" s="22"/>
      <c r="H33" s="22">
        <f t="shared" ref="H33:H37" si="22">LOG10(H14)-$A33</f>
        <v>0.12735821073171261</v>
      </c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</row>
    <row r="34" spans="1:29">
      <c r="A34" s="22">
        <f t="shared" si="11"/>
        <v>1.7958800173440752</v>
      </c>
      <c r="B34" s="8">
        <v>9</v>
      </c>
      <c r="C34" s="22">
        <f t="shared" si="15"/>
        <v>0.12882990284521045</v>
      </c>
      <c r="D34" s="22">
        <f t="shared" si="13"/>
        <v>7.9181246047624887E-2</v>
      </c>
      <c r="E34" s="22">
        <f t="shared" si="13"/>
        <v>0.15836249209524977</v>
      </c>
      <c r="F34" s="22">
        <f t="shared" si="7"/>
        <v>0.12882990284521045</v>
      </c>
      <c r="G34" s="22"/>
      <c r="H34" s="28">
        <f t="shared" si="22"/>
        <v>-5.5517327849831322E-2</v>
      </c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</row>
    <row r="35" spans="1:29">
      <c r="A35" s="22">
        <f t="shared" si="11"/>
        <v>1.1583624920952498</v>
      </c>
      <c r="B35" s="8">
        <v>20</v>
      </c>
      <c r="C35" s="22">
        <f t="shared" si="15"/>
        <v>0.1014105142347328</v>
      </c>
      <c r="D35" s="22">
        <f t="shared" si="13"/>
        <v>4.5757490560675018E-2</v>
      </c>
      <c r="E35" s="22">
        <f t="shared" si="13"/>
        <v>0.14266750356873148</v>
      </c>
      <c r="F35" s="22">
        <f t="shared" si="7"/>
        <v>0.1014105142347328</v>
      </c>
      <c r="G35" s="22"/>
      <c r="H35" s="30">
        <f t="shared" si="7"/>
        <v>-4.7772781796000752E-2</v>
      </c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</row>
    <row r="36" spans="1:29">
      <c r="A36" s="22">
        <f t="shared" si="11"/>
        <v>2.1553360374650619</v>
      </c>
      <c r="B36" s="8">
        <v>31</v>
      </c>
      <c r="C36" s="22">
        <f t="shared" si="15"/>
        <v>0.11253938185383561</v>
      </c>
      <c r="D36" s="22">
        <f t="shared" si="13"/>
        <v>7.5112883913212247E-2</v>
      </c>
      <c r="E36" s="22">
        <f t="shared" si="13"/>
        <v>0.15429412996083691</v>
      </c>
      <c r="F36" s="22">
        <f t="shared" si="7"/>
        <v>0.11253938185383561</v>
      </c>
      <c r="G36" s="22"/>
      <c r="H36" s="22">
        <f t="shared" si="22"/>
        <v>0.13913018869653104</v>
      </c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</row>
    <row r="37" spans="1:29">
      <c r="A37" s="22">
        <f t="shared" si="11"/>
        <v>2.2103185198262318</v>
      </c>
      <c r="B37" s="8">
        <v>32</v>
      </c>
      <c r="C37" s="22">
        <f t="shared" si="15"/>
        <v>7.6222150873979988E-2</v>
      </c>
      <c r="D37" s="22">
        <f t="shared" si="13"/>
        <v>4.7360055042952709E-2</v>
      </c>
      <c r="E37" s="22">
        <f t="shared" si="13"/>
        <v>0.10982776628482238</v>
      </c>
      <c r="F37" s="22">
        <f t="shared" si="7"/>
        <v>7.6222150873979988E-2</v>
      </c>
      <c r="G37" s="22"/>
      <c r="H37" s="22">
        <f t="shared" si="22"/>
        <v>4.8558109545899342E-2</v>
      </c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</row>
    <row r="38" spans="1:29">
      <c r="B38" s="14"/>
      <c r="C38" s="14"/>
      <c r="D38" s="14"/>
      <c r="F38" s="14"/>
      <c r="G38" s="14"/>
      <c r="H38" s="14"/>
      <c r="J38" s="14"/>
      <c r="K38" s="14"/>
      <c r="L38" s="14"/>
      <c r="M38" s="7"/>
    </row>
    <row r="39" spans="1:29">
      <c r="B39" s="8"/>
      <c r="D39" s="7"/>
      <c r="G39" s="23"/>
      <c r="H39" s="23"/>
      <c r="I39" s="8"/>
      <c r="J39" s="22"/>
      <c r="K39" s="22"/>
      <c r="L39" s="22"/>
      <c r="M39" s="22"/>
    </row>
    <row r="40" spans="1:29">
      <c r="B40" s="8"/>
      <c r="D40" s="7"/>
      <c r="G40" s="23"/>
      <c r="H40" s="23"/>
      <c r="I40" s="8"/>
      <c r="J40" s="22"/>
      <c r="K40" s="22"/>
      <c r="L40" s="22"/>
      <c r="M40" s="22"/>
    </row>
    <row r="41" spans="1:29">
      <c r="B41" s="8"/>
      <c r="D41" s="7"/>
      <c r="G41" s="23"/>
      <c r="H41" s="23"/>
      <c r="I41" s="8"/>
      <c r="J41" s="22"/>
      <c r="K41" s="22"/>
      <c r="L41" s="22"/>
      <c r="M41" s="22"/>
    </row>
    <row r="42" spans="1:29">
      <c r="B42" s="8"/>
      <c r="D42" s="7"/>
      <c r="G42" s="23"/>
      <c r="H42" s="23"/>
      <c r="I42" s="8"/>
      <c r="J42" s="22"/>
      <c r="K42" s="22"/>
      <c r="L42" s="22"/>
      <c r="M42" s="22"/>
    </row>
    <row r="43" spans="1:29">
      <c r="B43" s="8"/>
      <c r="D43" s="7"/>
      <c r="G43" s="23"/>
      <c r="H43" s="23"/>
      <c r="I43" s="8"/>
      <c r="J43" s="22"/>
      <c r="K43" s="22"/>
      <c r="L43" s="22"/>
      <c r="M43" s="22"/>
    </row>
    <row r="44" spans="1:29">
      <c r="B44" s="8"/>
      <c r="D44" s="7"/>
      <c r="G44" s="23"/>
      <c r="H44" s="23"/>
      <c r="I44" s="8"/>
      <c r="J44" s="22"/>
      <c r="K44" s="22"/>
      <c r="L44" s="22"/>
      <c r="M44" s="22"/>
    </row>
    <row r="45" spans="1:29">
      <c r="B45" s="8"/>
      <c r="D45" s="7"/>
      <c r="G45" s="23"/>
      <c r="H45" s="23"/>
      <c r="I45" s="8"/>
      <c r="J45" s="22"/>
      <c r="K45" s="22"/>
      <c r="L45" s="22"/>
      <c r="M45" s="22"/>
    </row>
    <row r="46" spans="1:29">
      <c r="B46" s="8"/>
      <c r="D46" s="7"/>
      <c r="G46" s="23"/>
      <c r="H46" s="23"/>
      <c r="I46" s="8"/>
      <c r="J46" s="22"/>
      <c r="K46" s="22"/>
      <c r="L46" s="22"/>
      <c r="M46" s="22"/>
    </row>
    <row r="47" spans="1:29">
      <c r="B47" s="8"/>
      <c r="D47" s="7"/>
      <c r="G47" s="23"/>
      <c r="H47" s="23"/>
      <c r="I47" s="8"/>
      <c r="J47" s="22"/>
      <c r="K47" s="22"/>
      <c r="L47" s="22"/>
    </row>
    <row r="48" spans="1:29">
      <c r="B48" s="8"/>
      <c r="D48" s="7"/>
      <c r="G48" s="23"/>
      <c r="H48" s="23"/>
      <c r="I48" s="8"/>
      <c r="J48" s="22"/>
      <c r="K48" s="22"/>
      <c r="L48" s="22"/>
    </row>
    <row r="49" spans="2:12">
      <c r="B49" s="8"/>
      <c r="D49" s="7"/>
      <c r="G49" s="23"/>
      <c r="H49" s="23"/>
      <c r="I49" s="8"/>
      <c r="J49" s="22"/>
      <c r="K49" s="22"/>
      <c r="L49" s="22"/>
    </row>
    <row r="50" spans="2:12">
      <c r="B50" s="8"/>
      <c r="D50" s="7"/>
      <c r="G50" s="23"/>
      <c r="H50" s="23"/>
      <c r="I50" s="8"/>
      <c r="J50" s="22"/>
      <c r="K50" s="22"/>
      <c r="L50" s="22"/>
    </row>
    <row r="51" spans="2:12">
      <c r="B51" s="8"/>
      <c r="D51" s="7"/>
      <c r="G51" s="23"/>
      <c r="H51" s="23"/>
      <c r="I51" s="8"/>
      <c r="J51" s="22"/>
      <c r="K51" s="22"/>
      <c r="L51" s="22"/>
    </row>
    <row r="52" spans="2:12">
      <c r="B52" s="8"/>
      <c r="D52" s="7"/>
      <c r="G52" s="23"/>
      <c r="H52" s="23"/>
      <c r="I52" s="8"/>
      <c r="J52" s="22"/>
      <c r="K52" s="22"/>
      <c r="L52" s="22"/>
    </row>
    <row r="53" spans="2:12">
      <c r="B53" s="8"/>
      <c r="D53" s="7"/>
      <c r="G53" s="23"/>
      <c r="H53" s="23"/>
      <c r="I53" s="8"/>
      <c r="J53" s="22"/>
      <c r="K53" s="22"/>
      <c r="L53" s="22"/>
    </row>
    <row r="54" spans="2:12">
      <c r="B54" s="8"/>
      <c r="D54" s="7"/>
      <c r="G54" s="23"/>
      <c r="H54" s="23"/>
      <c r="I54" s="8"/>
      <c r="J54" s="22"/>
      <c r="K54" s="22"/>
      <c r="L54" s="22"/>
    </row>
    <row r="55" spans="2:12">
      <c r="B55" s="8"/>
      <c r="D55" s="7"/>
      <c r="G55" s="23"/>
      <c r="H55" s="23"/>
    </row>
    <row r="56" spans="2:12">
      <c r="B56" s="8"/>
      <c r="D56" s="7"/>
      <c r="G56" s="23"/>
      <c r="H56" s="23"/>
    </row>
  </sheetData>
  <phoneticPr fontId="1"/>
  <printOptions gridLines="1"/>
  <pageMargins left="0.78740157480314965" right="0.78740157480314965" top="0.78740157480314965" bottom="0.59055118110236227" header="0.51181102362204722" footer="0.51181102362204722"/>
  <pageSetup paperSize="10" orientation="landscape" horizontalDpi="4294967292" verticalDpi="4294967292"/>
  <headerFooter>
    <oddFooter>&amp;L_x000D_&amp;1#&amp;"Calibri"&amp;11&amp;K000000 Classification: Protected A</oddFoot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Feuil1</vt:lpstr>
      <vt:lpstr>Feuil1!Print_Area</vt:lpstr>
    </vt:vector>
  </TitlesOfParts>
  <Company>MNHN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Eisenmann</dc:creator>
  <cp:lastModifiedBy>Christina Barron-Ortiz</cp:lastModifiedBy>
  <cp:lastPrinted>2004-08-04T08:40:44Z</cp:lastPrinted>
  <dcterms:created xsi:type="dcterms:W3CDTF">2004-08-04T07:35:22Z</dcterms:created>
  <dcterms:modified xsi:type="dcterms:W3CDTF">2025-08-30T19:49:07Z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2025-05-15T23:40:45Z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00734739-c411-4f57-ade7-6bf781dc8f83</vt:lpwstr>
  </property>
  <property fmtid="{D5CDD505-2E9C-101B-9397-08002B2CF9AE}" pid="8" name="MSIP_Label_abf2ea38-542c-4b75-bd7d-582ec36a519f_ContentBits">
    <vt:lpwstr>2</vt:lpwstr>
  </property>
</Properties>
</file>